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vinstronach\Desktop\"/>
    </mc:Choice>
  </mc:AlternateContent>
  <xr:revisionPtr revIDLastSave="0" documentId="8_{DBE02C65-FDF8-486A-A04E-10B0E44FEF8D}" xr6:coauthVersionLast="47" xr6:coauthVersionMax="47" xr10:uidLastSave="{00000000-0000-0000-0000-000000000000}"/>
  <bookViews>
    <workbookView xWindow="-108" yWindow="-108" windowWidth="23256" windowHeight="12576" xr2:uid="{17A6C2CE-DD2E-4BE6-90B4-5B0C78F13053}"/>
  </bookViews>
  <sheets>
    <sheet name="NICs 20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J15" i="1" s="1"/>
  <c r="H17" i="1"/>
  <c r="H15" i="1"/>
  <c r="K17" i="1"/>
  <c r="M17" i="1" s="1"/>
  <c r="G17" i="1"/>
  <c r="J17" i="1" s="1"/>
  <c r="K15" i="1"/>
  <c r="M15" i="1" s="1"/>
  <c r="G8" i="1"/>
  <c r="I8" i="1" s="1"/>
  <c r="J8" i="1"/>
  <c r="L8" i="1" s="1"/>
  <c r="J6" i="1"/>
  <c r="L6" i="1" s="1"/>
  <c r="G6" i="1"/>
  <c r="I6" i="1" s="1"/>
  <c r="N15" i="1" l="1"/>
  <c r="N17" i="1"/>
  <c r="M6" i="1"/>
  <c r="M8" i="1"/>
  <c r="P10" i="1" l="1"/>
  <c r="P9" i="1" s="1"/>
  <c r="P19" i="1"/>
  <c r="P18" i="1" s="1"/>
</calcChain>
</file>

<file path=xl/sharedStrings.xml><?xml version="1.0" encoding="utf-8"?>
<sst xmlns="http://schemas.openxmlformats.org/spreadsheetml/2006/main" count="53" uniqueCount="18">
  <si>
    <t>PT</t>
  </si>
  <si>
    <t>21-22</t>
  </si>
  <si>
    <t>22-23</t>
  </si>
  <si>
    <t>NICable</t>
  </si>
  <si>
    <t>NIC rate</t>
  </si>
  <si>
    <t>NICs payable</t>
  </si>
  <si>
    <t>NICs rate</t>
  </si>
  <si>
    <t>Additional</t>
  </si>
  <si>
    <t>Standard</t>
  </si>
  <si>
    <t>rate NICs</t>
  </si>
  <si>
    <t>Total</t>
  </si>
  <si>
    <t>Main rate</t>
  </si>
  <si>
    <t>Additional rate</t>
  </si>
  <si>
    <t>Class 2 NICs</t>
  </si>
  <si>
    <t>LPL</t>
  </si>
  <si>
    <t>2022-23 NICs</t>
  </si>
  <si>
    <t>Employed salary</t>
  </si>
  <si>
    <t>Self-employed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</si>
</sst>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&quot;£&quot;#,##0.00;[Red]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/>
    <xf numFmtId="165" fontId="2" fillId="0" borderId="1" xfId="0" applyNumberFormat="1" applyFont="1" applyBorder="1" applyProtection="1">
      <protection locked="0"/>
    </xf>
    <xf numFmtId="0" fontId="1" fillId="0" borderId="2" xfId="0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F9D3-0FF8-4915-946E-F17454CFD63B}">
  <dimension ref="A1:V23"/>
  <sheetViews>
    <sheetView showGridLines="0" tabSelected="1" topLeftCell="A3" zoomScaleNormal="100" workbookViewId="0">
      <selection activeCell="D15" sqref="D15"/>
    </sheetView>
  </sheetViews>
  <sheetFormatPr defaultRowHeight="14.4" x14ac:dyDescent="0.3"/>
  <cols>
    <col min="4" max="4" width="9.109375" customWidth="1"/>
    <col min="5" max="5" width="9.109375" style="12" hidden="1" customWidth="1"/>
    <col min="6" max="6" width="9.109375" hidden="1" customWidth="1"/>
    <col min="7" max="13" width="14.33203125" style="3" hidden="1" customWidth="1"/>
    <col min="14" max="14" width="14.33203125" style="7" hidden="1" customWidth="1"/>
    <col min="15" max="15" width="14.33203125" customWidth="1"/>
    <col min="16" max="16" width="12.44140625" style="2" bestFit="1" customWidth="1"/>
  </cols>
  <sheetData>
    <row r="1" spans="1:22" x14ac:dyDescent="0.3">
      <c r="A1" s="15"/>
      <c r="B1" s="15"/>
      <c r="C1" s="15"/>
      <c r="D1" s="16"/>
      <c r="E1" s="17"/>
      <c r="F1" s="16"/>
      <c r="G1" s="18" t="s">
        <v>11</v>
      </c>
      <c r="H1" s="18" t="s">
        <v>8</v>
      </c>
      <c r="I1" s="18" t="s">
        <v>8</v>
      </c>
      <c r="J1" s="18" t="s">
        <v>12</v>
      </c>
      <c r="K1" s="18" t="s">
        <v>7</v>
      </c>
      <c r="L1" s="19" t="s">
        <v>7</v>
      </c>
      <c r="M1" s="20" t="s">
        <v>10</v>
      </c>
      <c r="N1" s="19"/>
      <c r="O1" s="21"/>
      <c r="P1" s="20"/>
      <c r="Q1" s="15"/>
      <c r="R1" s="15"/>
      <c r="S1" s="15"/>
      <c r="T1" s="15"/>
      <c r="U1" s="15"/>
      <c r="V1" s="15"/>
    </row>
    <row r="2" spans="1:22" x14ac:dyDescent="0.3">
      <c r="A2" s="15"/>
      <c r="B2" s="15"/>
      <c r="C2" s="15"/>
      <c r="D2" s="16"/>
      <c r="E2" s="17"/>
      <c r="F2" s="16"/>
      <c r="G2" s="18" t="s">
        <v>11</v>
      </c>
      <c r="H2" s="18" t="s">
        <v>8</v>
      </c>
      <c r="I2" s="18" t="s">
        <v>8</v>
      </c>
      <c r="J2" s="18" t="s">
        <v>12</v>
      </c>
      <c r="K2" s="18" t="s">
        <v>7</v>
      </c>
      <c r="L2" s="19" t="s">
        <v>7</v>
      </c>
      <c r="M2" s="20" t="s">
        <v>10</v>
      </c>
      <c r="N2" s="19"/>
      <c r="O2" s="21"/>
      <c r="P2" s="20"/>
      <c r="Q2" s="15"/>
      <c r="R2" s="15"/>
      <c r="S2" s="15"/>
      <c r="T2" s="15"/>
      <c r="U2" s="15"/>
      <c r="V2" s="15"/>
    </row>
    <row r="3" spans="1:22" ht="15" thickBot="1" x14ac:dyDescent="0.35">
      <c r="A3" s="15"/>
      <c r="B3" s="15"/>
      <c r="C3" s="15"/>
      <c r="D3" s="16"/>
      <c r="E3" s="17"/>
      <c r="F3" s="16"/>
      <c r="G3" s="18" t="s">
        <v>11</v>
      </c>
      <c r="H3" s="18" t="s">
        <v>8</v>
      </c>
      <c r="I3" s="18" t="s">
        <v>8</v>
      </c>
      <c r="J3" s="18" t="s">
        <v>12</v>
      </c>
      <c r="K3" s="18" t="s">
        <v>7</v>
      </c>
      <c r="L3" s="19" t="s">
        <v>7</v>
      </c>
      <c r="M3" s="20" t="s">
        <v>10</v>
      </c>
      <c r="N3" s="19"/>
      <c r="O3" s="21"/>
      <c r="P3" s="20"/>
      <c r="Q3" s="15"/>
      <c r="R3" s="15"/>
      <c r="S3" s="15"/>
      <c r="T3" s="15"/>
      <c r="U3" s="15"/>
      <c r="V3" s="15"/>
    </row>
    <row r="4" spans="1:22" ht="15" thickBot="1" x14ac:dyDescent="0.35">
      <c r="A4" s="15"/>
      <c r="B4" s="29" t="s">
        <v>16</v>
      </c>
      <c r="C4" s="30"/>
      <c r="D4" s="31"/>
      <c r="E4" s="13"/>
      <c r="F4" s="1" t="s">
        <v>0</v>
      </c>
      <c r="G4" s="1" t="s">
        <v>3</v>
      </c>
      <c r="H4" s="1" t="s">
        <v>4</v>
      </c>
      <c r="I4" s="1" t="s">
        <v>9</v>
      </c>
      <c r="J4" s="1" t="s">
        <v>3</v>
      </c>
      <c r="K4" s="1" t="s">
        <v>6</v>
      </c>
      <c r="L4" s="6" t="s">
        <v>9</v>
      </c>
      <c r="M4" s="10" t="s">
        <v>5</v>
      </c>
      <c r="N4" s="6"/>
      <c r="O4" s="18"/>
      <c r="P4" s="20"/>
      <c r="Q4" s="15"/>
      <c r="R4" s="15"/>
      <c r="S4" s="15"/>
      <c r="T4" s="15"/>
      <c r="U4" s="15"/>
      <c r="V4" s="15"/>
    </row>
    <row r="5" spans="1:22" ht="15" thickBot="1" x14ac:dyDescent="0.35">
      <c r="A5" s="15"/>
      <c r="B5" s="15"/>
      <c r="C5" s="15"/>
      <c r="D5" s="24"/>
      <c r="E5" s="14"/>
      <c r="O5" s="15"/>
      <c r="P5" s="22"/>
      <c r="Q5" s="15"/>
      <c r="R5" s="15"/>
      <c r="S5" s="15"/>
      <c r="T5" s="15"/>
      <c r="U5" s="15"/>
      <c r="V5" s="15"/>
    </row>
    <row r="6" spans="1:22" ht="15" thickBot="1" x14ac:dyDescent="0.35">
      <c r="A6" s="15"/>
      <c r="B6" s="15"/>
      <c r="C6" s="15"/>
      <c r="D6" s="25">
        <v>12570</v>
      </c>
      <c r="E6" s="11" t="s">
        <v>1</v>
      </c>
      <c r="F6">
        <v>9568</v>
      </c>
      <c r="G6" s="3">
        <f>IF(D6&gt;50270,40702,D6-F6)</f>
        <v>3002</v>
      </c>
      <c r="H6" s="4">
        <v>0.12</v>
      </c>
      <c r="I6" s="9">
        <f>IF(SUM(H6*G6)&gt;0,SUM(H6*G6),0)</f>
        <v>360.24</v>
      </c>
      <c r="J6" s="9">
        <f>IF(D6&gt;50270,SUM(D6-50270),0)</f>
        <v>0</v>
      </c>
      <c r="K6" s="4">
        <v>0.02</v>
      </c>
      <c r="L6" s="9">
        <f>J6*K6</f>
        <v>0</v>
      </c>
      <c r="M6" s="9">
        <f>I6+L6</f>
        <v>360.24</v>
      </c>
      <c r="N6" s="2"/>
      <c r="O6" s="22"/>
      <c r="P6" s="22"/>
      <c r="Q6" s="15"/>
      <c r="R6" s="15"/>
      <c r="S6" s="15"/>
      <c r="T6" s="15"/>
      <c r="U6" s="15"/>
      <c r="V6" s="15"/>
    </row>
    <row r="7" spans="1:22" hidden="1" x14ac:dyDescent="0.3">
      <c r="A7" s="15"/>
      <c r="I7" s="9"/>
      <c r="J7" s="9"/>
      <c r="M7" s="9"/>
      <c r="N7" s="2"/>
      <c r="O7" s="2"/>
      <c r="Q7" s="15"/>
      <c r="R7" s="15"/>
      <c r="S7" s="15"/>
      <c r="T7" s="15"/>
      <c r="U7" s="15"/>
      <c r="V7" s="15"/>
    </row>
    <row r="8" spans="1:22" hidden="1" x14ac:dyDescent="0.3">
      <c r="A8" s="15"/>
      <c r="E8" s="12" t="s">
        <v>2</v>
      </c>
      <c r="F8">
        <v>11908</v>
      </c>
      <c r="G8" s="3">
        <f>IF(D6&gt;50270,38362,D6-F8)</f>
        <v>662</v>
      </c>
      <c r="H8" s="5">
        <v>0.13250000000000001</v>
      </c>
      <c r="I8" s="9">
        <f>IF(SUM(H8*G8)&gt;0,SUM(H8*G8),0)</f>
        <v>87.715000000000003</v>
      </c>
      <c r="J8" s="9">
        <f>IF(D6&gt;50270,SUM(D6-50270),0)</f>
        <v>0</v>
      </c>
      <c r="K8" s="5">
        <v>3.2500000000000001E-2</v>
      </c>
      <c r="L8" s="9">
        <f>J8*K8</f>
        <v>0</v>
      </c>
      <c r="M8" s="9">
        <f t="shared" ref="M8" si="0">I8+L8</f>
        <v>87.715000000000003</v>
      </c>
      <c r="N8" s="2"/>
      <c r="O8" s="2"/>
      <c r="Q8" s="15"/>
      <c r="R8" s="15"/>
      <c r="S8" s="15"/>
      <c r="T8" s="15"/>
      <c r="U8" s="15"/>
      <c r="V8" s="15"/>
    </row>
    <row r="9" spans="1:22" ht="15" thickBot="1" x14ac:dyDescent="0.35">
      <c r="A9" s="15"/>
      <c r="B9" s="15"/>
      <c r="C9" s="15"/>
      <c r="D9" s="15"/>
      <c r="E9" s="17"/>
      <c r="F9" s="15"/>
      <c r="G9" s="16"/>
      <c r="H9" s="16"/>
      <c r="I9" s="16"/>
      <c r="J9" s="16"/>
      <c r="K9" s="16"/>
      <c r="L9" s="16"/>
      <c r="M9" s="16"/>
      <c r="N9" s="23"/>
      <c r="O9" s="15"/>
      <c r="P9" s="28" t="str">
        <f>IF(P10&gt;0,"Extra","Saving")</f>
        <v>Saving</v>
      </c>
      <c r="Q9" s="15"/>
      <c r="R9" s="15"/>
      <c r="S9" s="15"/>
      <c r="T9" s="15"/>
      <c r="U9" s="15"/>
      <c r="V9" s="15"/>
    </row>
    <row r="10" spans="1:22" ht="15" thickBot="1" x14ac:dyDescent="0.35">
      <c r="A10" s="15"/>
      <c r="B10" s="15"/>
      <c r="C10" s="15"/>
      <c r="D10" s="15"/>
      <c r="O10" s="26" t="s">
        <v>15</v>
      </c>
      <c r="P10" s="27">
        <f>M8-M6</f>
        <v>-272.52499999999998</v>
      </c>
      <c r="Q10" s="15"/>
      <c r="R10" s="15"/>
      <c r="S10" s="15"/>
      <c r="T10" s="15"/>
      <c r="U10" s="15"/>
      <c r="V10" s="15"/>
    </row>
    <row r="11" spans="1:22" x14ac:dyDescent="0.3">
      <c r="A11" s="15"/>
      <c r="B11" s="15"/>
      <c r="C11" s="15"/>
      <c r="D11" s="15"/>
      <c r="O11" s="15"/>
      <c r="P11" s="22"/>
      <c r="Q11" s="15"/>
      <c r="R11" s="15"/>
      <c r="S11" s="15"/>
      <c r="T11" s="15"/>
      <c r="U11" s="15"/>
      <c r="V11" s="15"/>
    </row>
    <row r="12" spans="1:22" ht="15" thickBot="1" x14ac:dyDescent="0.35">
      <c r="A12" s="15"/>
      <c r="B12" s="15"/>
      <c r="C12" s="15"/>
      <c r="D12" s="16"/>
      <c r="F12" s="3"/>
      <c r="G12" s="1" t="s">
        <v>11</v>
      </c>
      <c r="H12" s="1" t="s">
        <v>13</v>
      </c>
      <c r="I12" s="1" t="s">
        <v>8</v>
      </c>
      <c r="J12" s="1" t="s">
        <v>8</v>
      </c>
      <c r="K12" s="1" t="s">
        <v>12</v>
      </c>
      <c r="L12" s="1" t="s">
        <v>7</v>
      </c>
      <c r="M12" s="8" t="s">
        <v>7</v>
      </c>
      <c r="N12" s="10" t="s">
        <v>10</v>
      </c>
      <c r="O12" s="15"/>
      <c r="P12" s="22"/>
      <c r="Q12" s="15"/>
      <c r="R12" s="15"/>
      <c r="S12" s="15"/>
      <c r="T12" s="15"/>
      <c r="U12" s="15"/>
      <c r="V12" s="15"/>
    </row>
    <row r="13" spans="1:22" ht="15" thickBot="1" x14ac:dyDescent="0.35">
      <c r="A13" s="15"/>
      <c r="B13" s="29" t="s">
        <v>17</v>
      </c>
      <c r="C13" s="30"/>
      <c r="D13" s="31"/>
      <c r="E13" s="13"/>
      <c r="F13" s="1" t="s">
        <v>14</v>
      </c>
      <c r="G13" s="1" t="s">
        <v>3</v>
      </c>
      <c r="I13" s="1" t="s">
        <v>4</v>
      </c>
      <c r="J13" s="1" t="s">
        <v>9</v>
      </c>
      <c r="K13" s="1" t="s">
        <v>3</v>
      </c>
      <c r="L13" s="1" t="s">
        <v>6</v>
      </c>
      <c r="M13" s="6" t="s">
        <v>9</v>
      </c>
      <c r="N13" s="10" t="s">
        <v>5</v>
      </c>
      <c r="O13" s="15"/>
      <c r="P13" s="22"/>
      <c r="Q13" s="15"/>
      <c r="R13" s="15"/>
      <c r="S13" s="15"/>
      <c r="T13" s="15"/>
      <c r="U13" s="15"/>
      <c r="V13" s="15"/>
    </row>
    <row r="14" spans="1:22" ht="15" thickBot="1" x14ac:dyDescent="0.35">
      <c r="A14" s="15"/>
      <c r="B14" s="15"/>
      <c r="C14" s="15"/>
      <c r="D14" s="24"/>
      <c r="E14" s="14"/>
      <c r="N14" s="3"/>
      <c r="O14" s="15"/>
      <c r="P14" s="22"/>
      <c r="Q14" s="15"/>
      <c r="R14" s="15"/>
      <c r="S14" s="15"/>
      <c r="T14" s="15"/>
      <c r="U14" s="15"/>
      <c r="V14" s="15"/>
    </row>
    <row r="15" spans="1:22" ht="15" thickBot="1" x14ac:dyDescent="0.35">
      <c r="A15" s="15"/>
      <c r="B15" s="15"/>
      <c r="C15" s="15"/>
      <c r="D15" s="25">
        <v>22000</v>
      </c>
      <c r="E15" s="11" t="s">
        <v>1</v>
      </c>
      <c r="F15">
        <v>9568</v>
      </c>
      <c r="G15" s="3">
        <f>IF(D15&gt;50270,40702,D15-F15)</f>
        <v>12432</v>
      </c>
      <c r="H15" s="3">
        <f>IF(D15&lt;6515,0,158.6)</f>
        <v>158.6</v>
      </c>
      <c r="I15" s="4">
        <v>0.09</v>
      </c>
      <c r="J15" s="9">
        <f>IF(SUM(I15*G15)&gt;0,SUM(I15*G15),0)</f>
        <v>1118.8799999999999</v>
      </c>
      <c r="K15" s="9">
        <f>IF(D15&gt;50270,SUM(D15-50270),0)</f>
        <v>0</v>
      </c>
      <c r="L15" s="4">
        <v>0.02</v>
      </c>
      <c r="M15" s="9">
        <f>K15*L15</f>
        <v>0</v>
      </c>
      <c r="N15" s="9">
        <f>H15+J15+M15</f>
        <v>1277.4799999999998</v>
      </c>
      <c r="O15" s="15"/>
      <c r="P15" s="22"/>
      <c r="Q15" s="15"/>
      <c r="R15" s="15"/>
      <c r="S15" s="15"/>
      <c r="T15" s="15"/>
      <c r="U15" s="15"/>
      <c r="V15" s="15"/>
    </row>
    <row r="16" spans="1:22" hidden="1" x14ac:dyDescent="0.3">
      <c r="A16" s="15"/>
      <c r="J16" s="9"/>
      <c r="K16" s="9"/>
      <c r="N16" s="9"/>
      <c r="Q16" s="15"/>
      <c r="R16" s="15"/>
      <c r="S16" s="15"/>
      <c r="T16" s="15"/>
      <c r="U16" s="15"/>
      <c r="V16" s="15"/>
    </row>
    <row r="17" spans="1:22" hidden="1" x14ac:dyDescent="0.3">
      <c r="A17" s="15"/>
      <c r="E17" s="12" t="s">
        <v>2</v>
      </c>
      <c r="F17">
        <v>11908</v>
      </c>
      <c r="G17" s="3">
        <f>IF(D15&gt;50270,38362,D15-F17)</f>
        <v>10092</v>
      </c>
      <c r="H17" s="3">
        <f>IF(D15&lt;11908,0,163.8)</f>
        <v>163.80000000000001</v>
      </c>
      <c r="I17" s="5">
        <v>0.10249999999999999</v>
      </c>
      <c r="J17" s="9">
        <f>IF(SUM(I17*G17)&gt;0,SUM(I17*G17),0)</f>
        <v>1034.4299999999998</v>
      </c>
      <c r="K17" s="9">
        <f>IF(D15&gt;50270,SUM(D15-50270),0)</f>
        <v>0</v>
      </c>
      <c r="L17" s="5">
        <v>3.2500000000000001E-2</v>
      </c>
      <c r="M17" s="9">
        <f>K17*L17</f>
        <v>0</v>
      </c>
      <c r="N17" s="9">
        <f t="shared" ref="N17" si="1">H17+J17+M17</f>
        <v>1198.2299999999998</v>
      </c>
      <c r="Q17" s="15"/>
      <c r="R17" s="15"/>
      <c r="S17" s="15"/>
      <c r="T17" s="15"/>
      <c r="U17" s="15"/>
      <c r="V17" s="15"/>
    </row>
    <row r="18" spans="1:22" ht="15" thickBot="1" x14ac:dyDescent="0.35">
      <c r="A18" s="15"/>
      <c r="B18" s="15"/>
      <c r="C18" s="15"/>
      <c r="D18" s="15"/>
      <c r="E18" s="17"/>
      <c r="F18" s="15"/>
      <c r="G18" s="16"/>
      <c r="H18" s="16"/>
      <c r="I18" s="16"/>
      <c r="J18" s="16"/>
      <c r="K18" s="16"/>
      <c r="L18" s="16"/>
      <c r="M18" s="16"/>
      <c r="N18" s="16"/>
      <c r="O18" s="15"/>
      <c r="P18" s="28" t="str">
        <f>IF(P19&gt;0,"Extra","Saving")</f>
        <v>Saving</v>
      </c>
      <c r="Q18" s="15"/>
      <c r="R18" s="15"/>
      <c r="S18" s="15"/>
      <c r="T18" s="15"/>
      <c r="U18" s="15"/>
      <c r="V18" s="15"/>
    </row>
    <row r="19" spans="1:22" ht="15" thickBot="1" x14ac:dyDescent="0.35">
      <c r="A19" s="15"/>
      <c r="B19" s="15"/>
      <c r="C19" s="15"/>
      <c r="D19" s="15"/>
      <c r="O19" s="26" t="s">
        <v>15</v>
      </c>
      <c r="P19" s="27">
        <f>N17-N15</f>
        <v>-79.25</v>
      </c>
      <c r="Q19" s="15"/>
      <c r="R19" s="15"/>
      <c r="S19" s="15"/>
      <c r="T19" s="15"/>
      <c r="U19" s="15"/>
      <c r="V19" s="15"/>
    </row>
    <row r="20" spans="1:22" x14ac:dyDescent="0.3">
      <c r="A20" s="15"/>
      <c r="B20" s="15"/>
      <c r="C20" s="15"/>
      <c r="D20" s="15"/>
      <c r="E20" s="17"/>
      <c r="F20" s="15"/>
      <c r="G20" s="16"/>
      <c r="H20" s="16"/>
      <c r="I20" s="16"/>
      <c r="J20" s="16"/>
      <c r="K20" s="16"/>
      <c r="L20" s="16"/>
      <c r="M20" s="16"/>
      <c r="N20" s="23"/>
      <c r="O20" s="15"/>
      <c r="P20" s="22"/>
      <c r="Q20" s="15"/>
      <c r="R20" s="15"/>
      <c r="S20" s="15"/>
      <c r="T20" s="15"/>
      <c r="U20" s="15"/>
      <c r="V20" s="15"/>
    </row>
    <row r="21" spans="1:22" x14ac:dyDescent="0.3">
      <c r="A21" s="15"/>
      <c r="B21" s="15"/>
      <c r="C21" s="15"/>
      <c r="D21" s="15"/>
      <c r="E21" s="17"/>
      <c r="F21" s="15"/>
      <c r="G21" s="16"/>
      <c r="H21" s="16"/>
      <c r="I21" s="16"/>
      <c r="J21" s="16"/>
      <c r="K21" s="16"/>
      <c r="L21" s="16"/>
      <c r="M21" s="16"/>
      <c r="N21" s="23"/>
      <c r="O21" s="15"/>
      <c r="P21" s="22"/>
      <c r="Q21" s="15"/>
      <c r="R21" s="15"/>
      <c r="S21" s="15"/>
      <c r="T21" s="15"/>
      <c r="U21" s="15"/>
      <c r="V21" s="15"/>
    </row>
    <row r="22" spans="1:22" x14ac:dyDescent="0.3">
      <c r="A22" s="15"/>
      <c r="B22" s="15"/>
      <c r="C22" s="15"/>
      <c r="D22" s="15"/>
      <c r="E22" s="17"/>
      <c r="F22" s="15"/>
      <c r="G22" s="16"/>
      <c r="H22" s="16"/>
      <c r="I22" s="16"/>
      <c r="J22" s="16"/>
      <c r="K22" s="16"/>
      <c r="L22" s="16"/>
      <c r="M22" s="16"/>
      <c r="N22" s="23"/>
      <c r="O22" s="15"/>
      <c r="P22" s="22"/>
      <c r="Q22" s="15"/>
      <c r="R22" s="15"/>
      <c r="S22" s="15"/>
      <c r="T22" s="15"/>
      <c r="U22" s="15"/>
      <c r="V22" s="15"/>
    </row>
    <row r="23" spans="1:22" x14ac:dyDescent="0.3">
      <c r="A23" s="15"/>
      <c r="B23" s="15"/>
      <c r="C23" s="15"/>
      <c r="D23" s="15"/>
      <c r="E23" s="17"/>
      <c r="F23" s="15"/>
      <c r="G23" s="16"/>
      <c r="H23" s="16"/>
      <c r="I23" s="16"/>
      <c r="J23" s="16"/>
      <c r="K23" s="16"/>
      <c r="L23" s="16"/>
      <c r="M23" s="16"/>
      <c r="N23" s="23"/>
      <c r="O23" s="15"/>
      <c r="P23" s="22"/>
      <c r="Q23" s="15"/>
      <c r="R23" s="15"/>
      <c r="S23" s="15"/>
      <c r="T23" s="15"/>
      <c r="U23" s="15"/>
      <c r="V23" s="15"/>
    </row>
  </sheetData>
  <sheetProtection sheet="1" objects="1" scenarios="1" selectLockedCells="1"/>
  <mergeCells count="2">
    <mergeCell ref="B4:D4"/>
    <mergeCell ref="B13:D1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NICs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Jackson</dc:creator>
  <cp:lastModifiedBy>Gavin Stronach</cp:lastModifiedBy>
  <dcterms:created xsi:type="dcterms:W3CDTF">2022-03-24T08:54:48Z</dcterms:created>
  <dcterms:modified xsi:type="dcterms:W3CDTF">2022-03-24T15:11:46Z</dcterms:modified>
</cp:coreProperties>
</file>